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H29" i="1" l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  <c r="H3" i="1"/>
  <c r="H2" i="1" s="1"/>
  <c r="J2" i="1" s="1"/>
  <c r="J3" i="1" l="1"/>
</calcChain>
</file>

<file path=xl/sharedStrings.xml><?xml version="1.0" encoding="utf-8"?>
<sst xmlns="http://schemas.openxmlformats.org/spreadsheetml/2006/main" count="34" uniqueCount="34">
  <si>
    <t>1. Антивитальные мысли и действия</t>
  </si>
  <si>
    <t>1.1. антивитальные мысли</t>
  </si>
  <si>
    <t>1.2. антивитальные действия как совладание с напряжением</t>
  </si>
  <si>
    <t>1.3. импульсивность поведения</t>
  </si>
  <si>
    <t>1.4. демонстративность</t>
  </si>
  <si>
    <t>Стен</t>
  </si>
  <si>
    <t>2. Антивитальные переживания</t>
  </si>
  <si>
    <t>2.1. негативный образ настоящего и будущего</t>
  </si>
  <si>
    <t>2.2. заброшенность</t>
  </si>
  <si>
    <t>2.3. беспомощьность</t>
  </si>
  <si>
    <t>2.4. неопосредованность эмоций</t>
  </si>
  <si>
    <t>3. Страх негативной оценки</t>
  </si>
  <si>
    <t>3.1. гелотофия</t>
  </si>
  <si>
    <t>3.2. дисморфобия</t>
  </si>
  <si>
    <t>4. Микросоциальный конфликт</t>
  </si>
  <si>
    <t>4.1. конфликт в семье</t>
  </si>
  <si>
    <t>4.2. конфликт в группе сверстников</t>
  </si>
  <si>
    <t>4.3. конфликт с педагогами</t>
  </si>
  <si>
    <t>5. Одиночество, недоверчивость</t>
  </si>
  <si>
    <t>6. Вредные привычки</t>
  </si>
  <si>
    <t>7. Тревожные руминации</t>
  </si>
  <si>
    <t>8. Склонность к асоциальному поведению</t>
  </si>
  <si>
    <t>Антивитальность</t>
  </si>
  <si>
    <t>Сырые баллы</t>
  </si>
  <si>
    <t>Жизнестойкость</t>
  </si>
  <si>
    <t>1. Социально-психологическая поддержка</t>
  </si>
  <si>
    <t>2. Функциональная семья</t>
  </si>
  <si>
    <t>3. Удовлетворенность жизнью</t>
  </si>
  <si>
    <t>4. Стремление к успеху</t>
  </si>
  <si>
    <t>5. Саморегуляция/планирование</t>
  </si>
  <si>
    <t>6. Позитивный образ будущего</t>
  </si>
  <si>
    <t>0-3 - низкий уровень выраженности</t>
  </si>
  <si>
    <t>4-6 - средний, умеренный уровень выраженности</t>
  </si>
  <si>
    <t>7-10 - высокий уровень выраженности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</si>
</sst>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J2" sqref="J2"/>
    </sheetView>
  </sheetViews>
  <sheetFormatPr defaultRowHeight="15" x14ac:dyDescent="0.25"/>
  <cols>
    <col min="1" max="1" width="7.28515625" customWidth="1"/>
    <col min="7" max="7" width="57.7109375" customWidth="1"/>
    <col min="8" max="8" width="13.42578125" customWidth="1"/>
    <col min="10" max="10" width="20" customWidth="1"/>
  </cols>
  <sheetData>
    <row r="1" spans="1:10" x14ac:dyDescent="0.25">
      <c r="A1" s="2">
        <v>1</v>
      </c>
      <c r="B1" s="1"/>
      <c r="C1" s="2">
        <v>37</v>
      </c>
      <c r="D1" s="1"/>
      <c r="G1" s="6" t="s">
        <v>22</v>
      </c>
      <c r="H1" s="3" t="s">
        <v>23</v>
      </c>
      <c r="I1" s="4"/>
      <c r="J1" s="6" t="s">
        <v>5</v>
      </c>
    </row>
    <row r="2" spans="1:10" x14ac:dyDescent="0.25">
      <c r="A2" s="2">
        <v>2</v>
      </c>
      <c r="B2" s="1"/>
      <c r="C2" s="2">
        <v>38</v>
      </c>
      <c r="D2" s="1"/>
      <c r="G2" s="3" t="s">
        <v>0</v>
      </c>
      <c r="H2" s="1">
        <f>SUM(B21,B29,B33,B31,D32,B35,D16,D18,H3)</f>
        <v>0</v>
      </c>
      <c r="I2" s="4"/>
      <c r="J2" s="5">
        <f>2*(H2-13.46)/6.41+5.5</f>
        <v>1.3003120124804992</v>
      </c>
    </row>
    <row r="3" spans="1:10" x14ac:dyDescent="0.25">
      <c r="A3" s="2">
        <v>3</v>
      </c>
      <c r="B3" s="1"/>
      <c r="C3" s="2">
        <v>39</v>
      </c>
      <c r="D3" s="1"/>
      <c r="G3" s="4" t="s">
        <v>1</v>
      </c>
      <c r="H3" s="1">
        <f>SUM(B29,D16)</f>
        <v>0</v>
      </c>
      <c r="I3" s="4"/>
      <c r="J3" s="5">
        <f>2*(H3-3.18)/1.72+5.5</f>
        <v>1.8023255813953485</v>
      </c>
    </row>
    <row r="4" spans="1:10" x14ac:dyDescent="0.25">
      <c r="A4" s="2">
        <v>4</v>
      </c>
      <c r="B4" s="1"/>
      <c r="C4" s="2">
        <v>40</v>
      </c>
      <c r="D4" s="1"/>
      <c r="G4" s="4" t="s">
        <v>2</v>
      </c>
      <c r="H4" s="1">
        <f>SUM(B21,B33)</f>
        <v>0</v>
      </c>
      <c r="I4" s="4"/>
      <c r="J4" s="5">
        <f>2*(H4-2.82)/1.74+5.5</f>
        <v>2.2586206896551726</v>
      </c>
    </row>
    <row r="5" spans="1:10" x14ac:dyDescent="0.25">
      <c r="A5" s="2">
        <v>5</v>
      </c>
      <c r="B5" s="1"/>
      <c r="C5" s="2">
        <v>41</v>
      </c>
      <c r="D5" s="1"/>
      <c r="G5" s="4" t="s">
        <v>3</v>
      </c>
      <c r="H5" s="1">
        <f>SUM(B31,D32)</f>
        <v>0</v>
      </c>
      <c r="I5" s="4"/>
      <c r="J5" s="5">
        <f>2*(H5-3.89)/1.89+5.5</f>
        <v>1.3835978835978828</v>
      </c>
    </row>
    <row r="6" spans="1:10" x14ac:dyDescent="0.25">
      <c r="A6" s="2">
        <v>6</v>
      </c>
      <c r="B6" s="1"/>
      <c r="C6" s="2">
        <v>42</v>
      </c>
      <c r="D6" s="1"/>
      <c r="G6" s="4" t="s">
        <v>4</v>
      </c>
      <c r="H6" s="1">
        <f>SUM(B35,D18)</f>
        <v>0</v>
      </c>
      <c r="I6" s="4"/>
      <c r="J6" s="5">
        <f>2*(H6-3.57)/1.95+5.5</f>
        <v>1.8384615384615386</v>
      </c>
    </row>
    <row r="7" spans="1:10" x14ac:dyDescent="0.25">
      <c r="A7" s="2">
        <v>7</v>
      </c>
      <c r="B7" s="1"/>
      <c r="C7" s="2">
        <v>43</v>
      </c>
      <c r="D7" s="1"/>
      <c r="G7" s="7" t="s">
        <v>6</v>
      </c>
      <c r="H7" s="1">
        <f>SUM(B7,B8,D23,D31,D2,D9,D20,B18,D14,D25,B12,D6)</f>
        <v>0</v>
      </c>
      <c r="I7" s="4"/>
      <c r="J7" s="5">
        <f>2*(H7-24.89)/9.74+5.5</f>
        <v>0.38911704312114992</v>
      </c>
    </row>
    <row r="8" spans="1:10" x14ac:dyDescent="0.25">
      <c r="A8" s="2">
        <v>8</v>
      </c>
      <c r="B8" s="1"/>
      <c r="C8" s="2">
        <v>44</v>
      </c>
      <c r="D8" s="1"/>
      <c r="G8" s="4" t="s">
        <v>7</v>
      </c>
      <c r="H8" s="1">
        <f>SUM(B7,B8,D23,D31)</f>
        <v>0</v>
      </c>
      <c r="I8" s="4"/>
      <c r="J8" s="5">
        <f>2*(H8-7.46)/3.52+5.5</f>
        <v>1.2613636363636367</v>
      </c>
    </row>
    <row r="9" spans="1:10" x14ac:dyDescent="0.25">
      <c r="A9" s="2">
        <v>9</v>
      </c>
      <c r="B9" s="1"/>
      <c r="C9" s="2">
        <v>45</v>
      </c>
      <c r="D9" s="1"/>
      <c r="G9" s="4" t="s">
        <v>8</v>
      </c>
      <c r="H9" s="1">
        <f>SUM(D2,D9,D20)</f>
        <v>0</v>
      </c>
      <c r="I9" s="4"/>
      <c r="J9" s="5">
        <f>2*(H9-6)/3.2+5.5</f>
        <v>1.75</v>
      </c>
    </row>
    <row r="10" spans="1:10" x14ac:dyDescent="0.25">
      <c r="A10" s="2">
        <v>10</v>
      </c>
      <c r="B10" s="1"/>
      <c r="C10" s="2">
        <v>46</v>
      </c>
      <c r="D10" s="1"/>
      <c r="G10" s="4" t="s">
        <v>9</v>
      </c>
      <c r="H10" s="1">
        <f>SUM(B18,D14,D25)</f>
        <v>0</v>
      </c>
      <c r="I10" s="4"/>
      <c r="J10" s="5">
        <f>2*(H10-6.46)/2.66+5.5</f>
        <v>0.64285714285714324</v>
      </c>
    </row>
    <row r="11" spans="1:10" x14ac:dyDescent="0.25">
      <c r="A11" s="2">
        <v>11</v>
      </c>
      <c r="B11" s="1"/>
      <c r="C11" s="2">
        <v>47</v>
      </c>
      <c r="D11" s="1"/>
      <c r="G11" s="4" t="s">
        <v>10</v>
      </c>
      <c r="H11" s="1">
        <f>SUM(B12,D6)</f>
        <v>0</v>
      </c>
      <c r="I11" s="4"/>
      <c r="J11" s="5">
        <f>2*(H11-4.96)/1.77+5.5</f>
        <v>-0.1045197740112993</v>
      </c>
    </row>
    <row r="12" spans="1:10" x14ac:dyDescent="0.25">
      <c r="A12" s="2">
        <v>12</v>
      </c>
      <c r="B12" s="1"/>
      <c r="C12" s="2">
        <v>48</v>
      </c>
      <c r="D12" s="1"/>
      <c r="G12" s="3" t="s">
        <v>11</v>
      </c>
      <c r="H12" s="1">
        <f>SUM(B20,B24,D13,B34,D28)</f>
        <v>0</v>
      </c>
      <c r="I12" s="4"/>
      <c r="J12" s="5">
        <f>2*(H12-9.61)/4.42+5.5</f>
        <v>1.1515837104072402</v>
      </c>
    </row>
    <row r="13" spans="1:10" x14ac:dyDescent="0.25">
      <c r="A13" s="2">
        <v>13</v>
      </c>
      <c r="B13" s="1"/>
      <c r="C13" s="2">
        <v>49</v>
      </c>
      <c r="D13" s="1"/>
      <c r="G13" s="4" t="s">
        <v>12</v>
      </c>
      <c r="H13" s="1">
        <f>SUM(B20,B24,D13)</f>
        <v>0</v>
      </c>
      <c r="I13" s="4"/>
      <c r="J13" s="5">
        <f>2*(H13-5.89)/2.77+5.5</f>
        <v>1.2472924187725631</v>
      </c>
    </row>
    <row r="14" spans="1:10" x14ac:dyDescent="0.25">
      <c r="A14" s="2">
        <v>14</v>
      </c>
      <c r="B14" s="1"/>
      <c r="C14" s="2">
        <v>50</v>
      </c>
      <c r="D14" s="1"/>
      <c r="G14" s="4" t="s">
        <v>13</v>
      </c>
      <c r="H14" s="1">
        <f>SUM(B34,D28)</f>
        <v>0</v>
      </c>
      <c r="I14" s="4"/>
      <c r="J14" s="5">
        <f>2*(H14-3.71)/1.9+5.5</f>
        <v>1.594736842105263</v>
      </c>
    </row>
    <row r="15" spans="1:10" x14ac:dyDescent="0.25">
      <c r="A15" s="2">
        <v>15</v>
      </c>
      <c r="B15" s="1"/>
      <c r="C15" s="2">
        <v>51</v>
      </c>
      <c r="D15" s="1"/>
      <c r="G15" s="3" t="s">
        <v>14</v>
      </c>
      <c r="H15" s="1">
        <f>SUM(B5,B16,D4,D27,B9,B14,D8,D1,D19)</f>
        <v>0</v>
      </c>
      <c r="I15" s="4"/>
      <c r="J15" s="5">
        <f>2*(H15-16.64)/4.81+5.5</f>
        <v>-1.4189189189189193</v>
      </c>
    </row>
    <row r="16" spans="1:10" x14ac:dyDescent="0.25">
      <c r="A16" s="2">
        <v>16</v>
      </c>
      <c r="B16" s="1"/>
      <c r="C16" s="2">
        <v>52</v>
      </c>
      <c r="D16" s="1"/>
      <c r="G16" s="4" t="s">
        <v>15</v>
      </c>
      <c r="H16" s="1">
        <f>SUM(B5,B16,D4,D27)</f>
        <v>0</v>
      </c>
      <c r="I16" s="4"/>
      <c r="J16" s="5">
        <f>2*(H16-7.04)/2.49+5.5</f>
        <v>-0.15461847389558159</v>
      </c>
    </row>
    <row r="17" spans="1:14" x14ac:dyDescent="0.25">
      <c r="A17" s="2">
        <v>17</v>
      </c>
      <c r="B17" s="1"/>
      <c r="C17" s="2">
        <v>53</v>
      </c>
      <c r="D17" s="1"/>
      <c r="G17" s="4" t="s">
        <v>16</v>
      </c>
      <c r="H17" s="1">
        <f>SUM(B9,B14,D8)</f>
        <v>0</v>
      </c>
      <c r="I17" s="4"/>
      <c r="J17" s="5">
        <f>2*(H17-4.93)/2.07+5.5</f>
        <v>0.73671497584541079</v>
      </c>
    </row>
    <row r="18" spans="1:14" x14ac:dyDescent="0.25">
      <c r="A18" s="2">
        <v>18</v>
      </c>
      <c r="B18" s="1"/>
      <c r="C18" s="2">
        <v>54</v>
      </c>
      <c r="D18" s="1"/>
      <c r="G18" s="4" t="s">
        <v>17</v>
      </c>
      <c r="H18" s="1">
        <f>SUM(D1,D19)</f>
        <v>0</v>
      </c>
      <c r="I18" s="4"/>
      <c r="J18" s="5">
        <f>2*(H18-4.68)/1.91+5.5</f>
        <v>0.59947643979057563</v>
      </c>
    </row>
    <row r="19" spans="1:14" x14ac:dyDescent="0.25">
      <c r="A19" s="2">
        <v>19</v>
      </c>
      <c r="B19" s="1"/>
      <c r="C19" s="2">
        <v>55</v>
      </c>
      <c r="D19" s="1"/>
      <c r="G19" s="3" t="s">
        <v>18</v>
      </c>
      <c r="H19" s="1">
        <f>SUM(B2,B3,B17,B28)</f>
        <v>0</v>
      </c>
      <c r="I19" s="4"/>
      <c r="J19" s="5">
        <f>2*(H19-7.06)/2.01+5.5</f>
        <v>-1.5248756218905477</v>
      </c>
    </row>
    <row r="20" spans="1:14" x14ac:dyDescent="0.25">
      <c r="A20" s="2">
        <v>20</v>
      </c>
      <c r="B20" s="1"/>
      <c r="C20" s="2">
        <v>56</v>
      </c>
      <c r="D20" s="1"/>
      <c r="G20" s="3" t="s">
        <v>19</v>
      </c>
      <c r="H20" s="1">
        <f>SUM(D12,D30)</f>
        <v>0</v>
      </c>
      <c r="I20" s="4"/>
      <c r="J20" s="5">
        <f>2*(H20-4.98)/2.11+5.5</f>
        <v>0.77962085308056839</v>
      </c>
    </row>
    <row r="21" spans="1:14" x14ac:dyDescent="0.25">
      <c r="A21" s="2">
        <v>21</v>
      </c>
      <c r="B21" s="1"/>
      <c r="C21" s="2">
        <v>57</v>
      </c>
      <c r="D21" s="1"/>
      <c r="G21" s="3" t="s">
        <v>20</v>
      </c>
      <c r="H21" s="1">
        <f>SUM(B6,B23,D11)</f>
        <v>0</v>
      </c>
      <c r="I21" s="4"/>
      <c r="J21" s="5">
        <f>2*(H21-4.67)/1.92+5.5</f>
        <v>0.63541666666666696</v>
      </c>
    </row>
    <row r="22" spans="1:14" x14ac:dyDescent="0.25">
      <c r="A22" s="2">
        <v>22</v>
      </c>
      <c r="B22" s="1"/>
      <c r="C22" s="2">
        <v>58</v>
      </c>
      <c r="D22" s="1"/>
      <c r="G22" s="3" t="s">
        <v>21</v>
      </c>
      <c r="H22" s="1">
        <f>SUM(B26,D10,D13)</f>
        <v>0</v>
      </c>
      <c r="I22" s="4"/>
      <c r="J22" s="5">
        <f>2*(H22-3.51)/1.51+5.5</f>
        <v>0.85099337748344439</v>
      </c>
    </row>
    <row r="23" spans="1:14" x14ac:dyDescent="0.25">
      <c r="A23" s="2">
        <v>23</v>
      </c>
      <c r="B23" s="1"/>
      <c r="C23" s="2">
        <v>59</v>
      </c>
      <c r="D23" s="1"/>
      <c r="G23" s="6" t="s">
        <v>24</v>
      </c>
      <c r="H23" s="1"/>
      <c r="I23" s="4"/>
      <c r="J23" s="5"/>
    </row>
    <row r="24" spans="1:14" x14ac:dyDescent="0.25">
      <c r="A24" s="2">
        <v>24</v>
      </c>
      <c r="B24" s="1"/>
      <c r="C24" s="2">
        <v>60</v>
      </c>
      <c r="D24" s="1"/>
      <c r="G24" s="3" t="s">
        <v>25</v>
      </c>
      <c r="H24" s="1">
        <f>SUM(B1,B10,B11,B19,B27,D24,D36)</f>
        <v>0</v>
      </c>
      <c r="I24" s="4"/>
      <c r="J24" s="5">
        <f>2*(H24-14.56)/5.41+5.5</f>
        <v>0.1173752310536047</v>
      </c>
    </row>
    <row r="25" spans="1:14" x14ac:dyDescent="0.25">
      <c r="A25" s="2">
        <v>25</v>
      </c>
      <c r="B25" s="1"/>
      <c r="C25" s="2">
        <v>61</v>
      </c>
      <c r="D25" s="1"/>
      <c r="G25" s="3" t="s">
        <v>26</v>
      </c>
      <c r="H25" s="1">
        <f>SUM(B13,B15,B30,D7,D22,D29,D34)</f>
        <v>0</v>
      </c>
      <c r="I25" s="4"/>
      <c r="J25" s="5">
        <f>2*(H25-15.56)/4.41+5.5</f>
        <v>-1.5566893424036286</v>
      </c>
    </row>
    <row r="26" spans="1:14" x14ac:dyDescent="0.25">
      <c r="A26" s="2">
        <v>26</v>
      </c>
      <c r="B26" s="1"/>
      <c r="C26" s="2">
        <v>62</v>
      </c>
      <c r="D26" s="1"/>
      <c r="G26" s="3" t="s">
        <v>27</v>
      </c>
      <c r="H26" s="1">
        <f>SUM(B32,B36,D5,D21)</f>
        <v>0</v>
      </c>
      <c r="I26" s="4"/>
      <c r="J26" s="5">
        <f>2*(H26-9.04)/2.75+5.5</f>
        <v>-1.0745454545454542</v>
      </c>
    </row>
    <row r="27" spans="1:14" x14ac:dyDescent="0.25">
      <c r="A27" s="2">
        <v>27</v>
      </c>
      <c r="B27" s="1"/>
      <c r="C27" s="2">
        <v>63</v>
      </c>
      <c r="D27" s="1"/>
      <c r="G27" s="3" t="s">
        <v>28</v>
      </c>
      <c r="H27" s="1">
        <f>SUM(B22,B25,D15)</f>
        <v>0</v>
      </c>
      <c r="I27" s="4"/>
      <c r="J27" s="5">
        <f>2*(H27-8.98)/3.11+5.5</f>
        <v>-0.27491961414791088</v>
      </c>
    </row>
    <row r="28" spans="1:14" x14ac:dyDescent="0.25">
      <c r="A28" s="2">
        <v>28</v>
      </c>
      <c r="B28" s="1"/>
      <c r="C28" s="2">
        <v>64</v>
      </c>
      <c r="D28" s="1"/>
      <c r="G28" s="8" t="s">
        <v>29</v>
      </c>
      <c r="H28" s="1">
        <f>SUM(D3,D17,D25)</f>
        <v>0</v>
      </c>
      <c r="I28" s="4"/>
      <c r="J28" s="5">
        <f>2*(H28-6.11)/2.32+5.5</f>
        <v>0.2327586206896548</v>
      </c>
    </row>
    <row r="29" spans="1:14" x14ac:dyDescent="0.25">
      <c r="A29" s="2">
        <v>29</v>
      </c>
      <c r="B29" s="1"/>
      <c r="C29" s="2">
        <v>65</v>
      </c>
      <c r="D29" s="1"/>
      <c r="G29" s="8" t="s">
        <v>30</v>
      </c>
      <c r="H29" s="1">
        <f>SUM(B4,D33,D35)</f>
        <v>0</v>
      </c>
      <c r="I29" s="4"/>
      <c r="J29" s="5">
        <f>2*(H29-7.04)/2.42+5.5</f>
        <v>-0.31818181818181834</v>
      </c>
    </row>
    <row r="30" spans="1:14" x14ac:dyDescent="0.25">
      <c r="A30" s="2">
        <v>30</v>
      </c>
      <c r="B30" s="1"/>
      <c r="C30" s="2">
        <v>66</v>
      </c>
      <c r="D30" s="1"/>
    </row>
    <row r="31" spans="1:14" x14ac:dyDescent="0.25">
      <c r="A31" s="2">
        <v>31</v>
      </c>
      <c r="B31" s="1"/>
      <c r="C31" s="2">
        <v>67</v>
      </c>
      <c r="D31" s="1"/>
      <c r="J31" s="9" t="s">
        <v>31</v>
      </c>
      <c r="K31" s="9"/>
      <c r="L31" s="9"/>
      <c r="M31" s="9"/>
      <c r="N31" s="9"/>
    </row>
    <row r="32" spans="1:14" x14ac:dyDescent="0.25">
      <c r="A32" s="2">
        <v>32</v>
      </c>
      <c r="B32" s="1"/>
      <c r="C32" s="2">
        <v>68</v>
      </c>
      <c r="D32" s="1"/>
      <c r="J32" s="9" t="s">
        <v>32</v>
      </c>
      <c r="K32" s="9"/>
      <c r="L32" s="9"/>
      <c r="M32" s="9"/>
      <c r="N32" s="9"/>
    </row>
    <row r="33" spans="1:14" x14ac:dyDescent="0.25">
      <c r="A33" s="2">
        <v>33</v>
      </c>
      <c r="B33" s="1"/>
      <c r="C33" s="2">
        <v>69</v>
      </c>
      <c r="D33" s="1"/>
      <c r="J33" s="9" t="s">
        <v>33</v>
      </c>
      <c r="K33" s="9"/>
      <c r="L33" s="9"/>
      <c r="M33" s="9"/>
      <c r="N33" s="9"/>
    </row>
    <row r="34" spans="1:14" x14ac:dyDescent="0.25">
      <c r="A34" s="2">
        <v>34</v>
      </c>
      <c r="B34" s="1"/>
      <c r="C34" s="2">
        <v>70</v>
      </c>
      <c r="D34" s="1"/>
    </row>
    <row r="35" spans="1:14" x14ac:dyDescent="0.25">
      <c r="A35" s="2">
        <v>35</v>
      </c>
      <c r="B35" s="1"/>
      <c r="C35" s="2">
        <v>71</v>
      </c>
      <c r="D35" s="1"/>
    </row>
    <row r="36" spans="1:14" x14ac:dyDescent="0.25">
      <c r="A36" s="2">
        <v>36</v>
      </c>
      <c r="B36" s="1"/>
      <c r="C36" s="2">
        <v>72</v>
      </c>
      <c r="D36" s="1"/>
    </row>
  </sheetData>
  <mergeCells count="3">
    <mergeCell ref="J31:N31"/>
    <mergeCell ref="J32:N32"/>
    <mergeCell ref="J33:N33"/>
  </mergeCells>
  <pageMargins left="0.7" right="0.7" top="0.75" bottom="0.75" header="0.3" footer="0.3"/>
  <pageSetup paperSize="9" orientation="portrait" r:id="rId1"/>
  <ignoredErrors>
    <ignoredError sqref="H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2019-10-27T07:57:45Z</dcterms:modified>
</cp:coreProperties>
</file>